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7100" windowHeight="8325"/>
  </bookViews>
  <sheets>
    <sheet name="1.5" sheetId="1" r:id="rId1"/>
  </sheets>
  <definedNames>
    <definedName name="_xlnm.Print_Area" localSheetId="0">'1.5'!$A$1:$G$29</definedName>
  </definedNames>
  <calcPr calcId="145621"/>
</workbook>
</file>

<file path=xl/calcChain.xml><?xml version="1.0" encoding="utf-8"?>
<calcChain xmlns="http://schemas.openxmlformats.org/spreadsheetml/2006/main">
  <c r="C19" i="1" l="1"/>
  <c r="G16" i="1"/>
  <c r="F16" i="1"/>
  <c r="C16" i="1" s="1"/>
  <c r="C17" i="1" s="1"/>
  <c r="C15" i="1"/>
  <c r="C14" i="1"/>
  <c r="C13" i="1"/>
  <c r="C12" i="1"/>
  <c r="C11" i="1"/>
  <c r="C10" i="1"/>
  <c r="C9" i="1"/>
  <c r="G8" i="1"/>
  <c r="G7" i="1" s="1"/>
  <c r="G30" i="1" s="1"/>
  <c r="F8" i="1"/>
  <c r="E8" i="1"/>
  <c r="E7" i="1" s="1"/>
  <c r="E30" i="1" s="1"/>
  <c r="D8" i="1"/>
  <c r="C8" i="1"/>
  <c r="C7" i="1" s="1"/>
  <c r="F7" i="1"/>
  <c r="D7" i="1"/>
  <c r="D30" i="1" s="1"/>
  <c r="F18" i="1" l="1"/>
  <c r="C18" i="1" s="1"/>
  <c r="C30" i="1" s="1"/>
  <c r="F30" i="1" l="1"/>
</calcChain>
</file>

<file path=xl/sharedStrings.xml><?xml version="1.0" encoding="utf-8"?>
<sst xmlns="http://schemas.openxmlformats.org/spreadsheetml/2006/main" count="42" uniqueCount="41">
  <si>
    <t>Электрическая мощность по диапазонам напряжения ЭСО</t>
  </si>
  <si>
    <t>(МВт)</t>
  </si>
  <si>
    <t>№
п/п</t>
  </si>
  <si>
    <t>Показатели</t>
  </si>
  <si>
    <t>всего</t>
  </si>
  <si>
    <t>ВН</t>
  </si>
  <si>
    <t>СН1</t>
  </si>
  <si>
    <t>СН11</t>
  </si>
  <si>
    <t>НН</t>
  </si>
  <si>
    <t>Поступление мощности в сеть, всего</t>
  </si>
  <si>
    <t>1.1</t>
  </si>
  <si>
    <t>Из смежной сети, всего</t>
  </si>
  <si>
    <t>в том числе из сети</t>
  </si>
  <si>
    <t>СН 1</t>
  </si>
  <si>
    <t>СН 2</t>
  </si>
  <si>
    <t>1.2</t>
  </si>
  <si>
    <t>От электростанций ПЭ</t>
  </si>
  <si>
    <t>1.3</t>
  </si>
  <si>
    <t>От других поставщиков (в т.ч.
с оптового рынка)</t>
  </si>
  <si>
    <t>1.4</t>
  </si>
  <si>
    <t>От других организаций</t>
  </si>
  <si>
    <t>2</t>
  </si>
  <si>
    <t>Потери в сети</t>
  </si>
  <si>
    <t>то же в %</t>
  </si>
  <si>
    <t>3</t>
  </si>
  <si>
    <t>Мощность на производственные и хозяйственные нужды</t>
  </si>
  <si>
    <t>4</t>
  </si>
  <si>
    <t>Полезный отпуск мощности потребителям</t>
  </si>
  <si>
    <t>4.1</t>
  </si>
  <si>
    <t>в т.ч. заявленная (расчетная) мощность собственных потребителей, пользующихся региональными электрическими сетями</t>
  </si>
  <si>
    <t>из них:</t>
  </si>
  <si>
    <t>потребителям, присоединенным к центру питания на генераторном напряжении</t>
  </si>
  <si>
    <t>4.2</t>
  </si>
  <si>
    <t>Заявленная (расчетная) мощность потребителей оптового рынка</t>
  </si>
  <si>
    <t>4.3</t>
  </si>
  <si>
    <t>В другие организации</t>
  </si>
  <si>
    <t>4.4</t>
  </si>
  <si>
    <t>сальдо переток в сопредельные регионы</t>
  </si>
  <si>
    <t>Исп. Хотченкова Л.Г. (60-50-49 доб. 1)</t>
  </si>
  <si>
    <t>Проверка:</t>
  </si>
  <si>
    <t>Базовый период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</si>
</sst>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ahoma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" fontId="5" fillId="2" borderId="0" applyBorder="0">
      <alignment horizontal="right"/>
    </xf>
    <xf numFmtId="49" fontId="5" fillId="0" borderId="0" applyBorder="0">
      <alignment vertical="top"/>
    </xf>
    <xf numFmtId="0" fontId="6" fillId="0" borderId="0"/>
    <xf numFmtId="4" fontId="5" fillId="4" borderId="9" applyBorder="0">
      <alignment horizontal="right"/>
    </xf>
  </cellStyleXfs>
  <cellXfs count="50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top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/>
    <xf numFmtId="49" fontId="2" fillId="0" borderId="8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164" fontId="5" fillId="0" borderId="8" xfId="2" applyNumberFormat="1" applyFont="1" applyFill="1" applyBorder="1" applyProtection="1">
      <alignment horizontal="right"/>
      <protection locked="0"/>
    </xf>
    <xf numFmtId="164" fontId="5" fillId="3" borderId="8" xfId="2" applyNumberFormat="1" applyFont="1" applyFill="1" applyBorder="1" applyProtection="1">
      <alignment horizontal="right"/>
      <protection locked="0"/>
    </xf>
    <xf numFmtId="164" fontId="5" fillId="0" borderId="9" xfId="5" applyNumberFormat="1" applyFont="1" applyFill="1" applyBorder="1" applyProtection="1">
      <alignment horizontal="right"/>
      <protection locked="0"/>
    </xf>
    <xf numFmtId="164" fontId="5" fillId="0" borderId="10" xfId="5" applyNumberFormat="1" applyFont="1" applyFill="1" applyBorder="1" applyProtection="1">
      <alignment horizontal="right"/>
      <protection locked="0"/>
    </xf>
    <xf numFmtId="49" fontId="2" fillId="0" borderId="8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/>
    </xf>
    <xf numFmtId="4" fontId="5" fillId="3" borderId="8" xfId="2" applyFont="1" applyFill="1" applyBorder="1" applyProtection="1">
      <alignment horizontal="right"/>
      <protection locked="0"/>
    </xf>
    <xf numFmtId="0" fontId="2" fillId="0" borderId="11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left" wrapText="1"/>
    </xf>
    <xf numFmtId="164" fontId="5" fillId="0" borderId="15" xfId="2" applyNumberFormat="1" applyFont="1" applyFill="1" applyBorder="1" applyProtection="1">
      <alignment horizontal="right"/>
      <protection locked="0"/>
    </xf>
    <xf numFmtId="164" fontId="5" fillId="0" borderId="17" xfId="5" applyNumberFormat="1" applyFont="1" applyFill="1" applyBorder="1" applyProtection="1">
      <alignment horizontal="right"/>
      <protection locked="0"/>
    </xf>
    <xf numFmtId="164" fontId="5" fillId="0" borderId="18" xfId="5" applyNumberFormat="1" applyFont="1" applyFill="1" applyBorder="1" applyProtection="1">
      <alignment horizontal="right"/>
      <protection locked="0"/>
    </xf>
    <xf numFmtId="164" fontId="2" fillId="0" borderId="0" xfId="0" applyNumberFormat="1" applyFont="1" applyFill="1"/>
    <xf numFmtId="164" fontId="5" fillId="3" borderId="12" xfId="2" applyNumberFormat="1" applyFont="1" applyFill="1" applyBorder="1" applyProtection="1">
      <alignment horizontal="right"/>
      <protection locked="0"/>
    </xf>
    <xf numFmtId="164" fontId="5" fillId="3" borderId="13" xfId="2" applyNumberFormat="1" applyFont="1" applyFill="1" applyBorder="1" applyProtection="1">
      <alignment horizontal="right"/>
      <protection locked="0"/>
    </xf>
    <xf numFmtId="164" fontId="5" fillId="3" borderId="9" xfId="2" applyNumberFormat="1" applyFont="1" applyFill="1" applyBorder="1" applyProtection="1">
      <alignment horizontal="right"/>
      <protection locked="0"/>
    </xf>
    <xf numFmtId="164" fontId="6" fillId="3" borderId="9" xfId="4" applyNumberFormat="1" applyFont="1" applyFill="1" applyBorder="1" applyProtection="1">
      <protection locked="0"/>
    </xf>
    <xf numFmtId="164" fontId="5" fillId="3" borderId="9" xfId="5" applyNumberFormat="1" applyFont="1" applyFill="1" applyBorder="1" applyProtection="1">
      <alignment horizontal="right"/>
      <protection locked="0"/>
    </xf>
    <xf numFmtId="9" fontId="5" fillId="3" borderId="9" xfId="1" applyFont="1" applyFill="1" applyBorder="1" applyAlignment="1" applyProtection="1">
      <alignment horizontal="right"/>
      <protection locked="0"/>
    </xf>
    <xf numFmtId="164" fontId="5" fillId="3" borderId="9" xfId="1" applyNumberFormat="1" applyFont="1" applyFill="1" applyBorder="1" applyAlignment="1" applyProtection="1">
      <alignment horizontal="right"/>
      <protection locked="0"/>
    </xf>
    <xf numFmtId="164" fontId="6" fillId="3" borderId="8" xfId="4" applyNumberFormat="1" applyFont="1" applyFill="1" applyBorder="1" applyProtection="1">
      <protection locked="0"/>
    </xf>
    <xf numFmtId="164" fontId="5" fillId="3" borderId="14" xfId="2" applyNumberFormat="1" applyFont="1" applyFill="1" applyBorder="1" applyProtection="1">
      <alignment horizontal="right"/>
      <protection locked="0"/>
    </xf>
    <xf numFmtId="164" fontId="5" fillId="3" borderId="10" xfId="2" applyNumberFormat="1" applyFont="1" applyFill="1" applyBorder="1" applyProtection="1">
      <alignment horizontal="right"/>
      <protection locked="0"/>
    </xf>
    <xf numFmtId="164" fontId="6" fillId="3" borderId="10" xfId="4" applyNumberFormat="1" applyFont="1" applyFill="1" applyBorder="1" applyProtection="1">
      <protection locked="0"/>
    </xf>
    <xf numFmtId="164" fontId="5" fillId="3" borderId="10" xfId="5" applyNumberFormat="1" applyFont="1" applyFill="1" applyBorder="1" applyProtection="1">
      <alignment horizontal="right"/>
      <protection locked="0"/>
    </xf>
    <xf numFmtId="164" fontId="5" fillId="3" borderId="10" xfId="5" applyNumberFormat="1" applyFont="1" applyFill="1" applyBorder="1" applyProtection="1">
      <alignment horizontal="right"/>
    </xf>
    <xf numFmtId="164" fontId="5" fillId="3" borderId="10" xfId="1" applyNumberFormat="1" applyFont="1" applyFill="1" applyBorder="1" applyAlignment="1" applyProtection="1">
      <alignment horizontal="right"/>
      <protection locked="0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5" fontId="4" fillId="0" borderId="0" xfId="0" applyNumberFormat="1" applyFont="1" applyBorder="1" applyAlignment="1">
      <alignment horizontal="left"/>
    </xf>
  </cellXfs>
  <cellStyles count="6">
    <cellStyle name="Значение" xfId="5"/>
    <cellStyle name="Обычный" xfId="0" builtinId="0"/>
    <cellStyle name="Обычный 10" xfId="3"/>
    <cellStyle name="Обычный_PREDEL.2008.UNKNOWN" xfId="4"/>
    <cellStyle name="Процентный" xfId="1" builtinId="5"/>
    <cellStyle name="Формула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R30"/>
  <sheetViews>
    <sheetView tabSelected="1" view="pageBreakPreview" zoomScaleNormal="100" zoomScaleSheetLayoutView="100" workbookViewId="0">
      <selection activeCell="J24" sqref="J24"/>
    </sheetView>
  </sheetViews>
  <sheetFormatPr defaultRowHeight="15" x14ac:dyDescent="0.25"/>
  <cols>
    <col min="1" max="1" width="4.7109375" style="1" customWidth="1"/>
    <col min="2" max="2" width="29.140625" style="1" customWidth="1"/>
    <col min="3" max="6" width="7.85546875" style="1" customWidth="1"/>
    <col min="7" max="7" width="10.28515625" style="1" customWidth="1"/>
    <col min="8" max="16384" width="9.140625" style="1"/>
  </cols>
  <sheetData>
    <row r="2" spans="1:226" ht="16.5" x14ac:dyDescent="0.25">
      <c r="A2" s="2" t="s">
        <v>0</v>
      </c>
      <c r="B2" s="2"/>
      <c r="C2" s="2"/>
      <c r="D2" s="2"/>
      <c r="E2" s="2"/>
      <c r="F2" s="2"/>
      <c r="G2" s="2"/>
    </row>
    <row r="3" spans="1:226" ht="15.75" thickBot="1" x14ac:dyDescent="0.3">
      <c r="G3" s="3" t="s">
        <v>1</v>
      </c>
    </row>
    <row r="4" spans="1:226" x14ac:dyDescent="0.25">
      <c r="A4" s="42" t="s">
        <v>2</v>
      </c>
      <c r="B4" s="44" t="s">
        <v>3</v>
      </c>
      <c r="C4" s="46" t="s">
        <v>40</v>
      </c>
      <c r="D4" s="47"/>
      <c r="E4" s="47"/>
      <c r="F4" s="47"/>
      <c r="G4" s="48"/>
    </row>
    <row r="5" spans="1:226" x14ac:dyDescent="0.25">
      <c r="A5" s="43"/>
      <c r="B5" s="45"/>
      <c r="C5" s="4" t="s">
        <v>4</v>
      </c>
      <c r="D5" s="5" t="s">
        <v>5</v>
      </c>
      <c r="E5" s="5" t="s">
        <v>6</v>
      </c>
      <c r="F5" s="5" t="s">
        <v>7</v>
      </c>
      <c r="G5" s="6" t="s">
        <v>8</v>
      </c>
    </row>
    <row r="6" spans="1:226" ht="15.75" thickBot="1" x14ac:dyDescent="0.3">
      <c r="A6" s="4">
        <v>1</v>
      </c>
      <c r="B6" s="7">
        <v>2</v>
      </c>
      <c r="C6" s="4">
        <v>3</v>
      </c>
      <c r="D6" s="5">
        <v>4</v>
      </c>
      <c r="E6" s="5">
        <v>5</v>
      </c>
      <c r="F6" s="5">
        <v>6</v>
      </c>
      <c r="G6" s="6">
        <v>7</v>
      </c>
    </row>
    <row r="7" spans="1:226" ht="29.25" x14ac:dyDescent="0.25">
      <c r="A7" s="8">
        <v>1</v>
      </c>
      <c r="B7" s="9" t="s">
        <v>9</v>
      </c>
      <c r="C7" s="28">
        <f>C8+C15+C13+C14</f>
        <v>10.81775</v>
      </c>
      <c r="D7" s="29">
        <f>D8+D13+D14+D15</f>
        <v>0</v>
      </c>
      <c r="E7" s="29">
        <f>E8+E13+E14+E15</f>
        <v>0</v>
      </c>
      <c r="F7" s="29">
        <f>F8+F13+F14+F15</f>
        <v>6.63375</v>
      </c>
      <c r="G7" s="36">
        <f>G8+G13+G14+G15</f>
        <v>4.1840000000000002</v>
      </c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</row>
    <row r="8" spans="1:226" x14ac:dyDescent="0.25">
      <c r="A8" s="11" t="s">
        <v>10</v>
      </c>
      <c r="B8" s="12" t="s">
        <v>11</v>
      </c>
      <c r="C8" s="14">
        <f>SUM(D8:G8)</f>
        <v>3.8220000000000001</v>
      </c>
      <c r="D8" s="30">
        <f>SUM(D9:D12)</f>
        <v>0</v>
      </c>
      <c r="E8" s="30">
        <f>SUM(E9:E12)</f>
        <v>0</v>
      </c>
      <c r="F8" s="30">
        <f>SUM(F9:F12)</f>
        <v>0</v>
      </c>
      <c r="G8" s="37">
        <f>SUM(G9:G12)</f>
        <v>3.8220000000000001</v>
      </c>
    </row>
    <row r="9" spans="1:226" x14ac:dyDescent="0.25">
      <c r="A9" s="11"/>
      <c r="B9" s="12" t="s">
        <v>12</v>
      </c>
      <c r="C9" s="14">
        <f t="shared" ref="C9:C14" si="0">SUM(D9:G9)</f>
        <v>0</v>
      </c>
      <c r="D9" s="31"/>
      <c r="E9" s="31"/>
      <c r="F9" s="31"/>
      <c r="G9" s="38"/>
    </row>
    <row r="10" spans="1:226" x14ac:dyDescent="0.25">
      <c r="A10" s="11"/>
      <c r="B10" s="12" t="s">
        <v>5</v>
      </c>
      <c r="C10" s="14">
        <f t="shared" si="0"/>
        <v>0</v>
      </c>
      <c r="D10" s="32"/>
      <c r="E10" s="32"/>
      <c r="F10" s="32"/>
      <c r="G10" s="39"/>
    </row>
    <row r="11" spans="1:226" x14ac:dyDescent="0.25">
      <c r="A11" s="11"/>
      <c r="B11" s="12" t="s">
        <v>13</v>
      </c>
      <c r="C11" s="14">
        <f t="shared" si="0"/>
        <v>0</v>
      </c>
      <c r="D11" s="32"/>
      <c r="E11" s="32"/>
      <c r="F11" s="32"/>
      <c r="G11" s="39"/>
    </row>
    <row r="12" spans="1:226" x14ac:dyDescent="0.25">
      <c r="A12" s="11"/>
      <c r="B12" s="12" t="s">
        <v>14</v>
      </c>
      <c r="C12" s="14">
        <f t="shared" si="0"/>
        <v>3.8220000000000001</v>
      </c>
      <c r="D12" s="32"/>
      <c r="E12" s="32"/>
      <c r="F12" s="32"/>
      <c r="G12" s="40">
        <v>3.8220000000000001</v>
      </c>
    </row>
    <row r="13" spans="1:226" x14ac:dyDescent="0.25">
      <c r="A13" s="11" t="s">
        <v>15</v>
      </c>
      <c r="B13" s="12" t="s">
        <v>16</v>
      </c>
      <c r="C13" s="14">
        <f t="shared" si="0"/>
        <v>0</v>
      </c>
      <c r="D13" s="32"/>
      <c r="E13" s="32"/>
      <c r="F13" s="32"/>
      <c r="G13" s="39"/>
    </row>
    <row r="14" spans="1:226" ht="30" x14ac:dyDescent="0.25">
      <c r="A14" s="17" t="s">
        <v>17</v>
      </c>
      <c r="B14" s="12" t="s">
        <v>18</v>
      </c>
      <c r="C14" s="14">
        <f t="shared" si="0"/>
        <v>0</v>
      </c>
      <c r="D14" s="32"/>
      <c r="E14" s="32"/>
      <c r="F14" s="32"/>
      <c r="G14" s="39"/>
    </row>
    <row r="15" spans="1:226" x14ac:dyDescent="0.25">
      <c r="A15" s="11" t="s">
        <v>19</v>
      </c>
      <c r="B15" s="12" t="s">
        <v>20</v>
      </c>
      <c r="C15" s="14">
        <f>SUM(D15:G15)</f>
        <v>6.9957500000000001</v>
      </c>
      <c r="D15" s="32"/>
      <c r="E15" s="32"/>
      <c r="F15" s="32">
        <v>6.63375</v>
      </c>
      <c r="G15" s="39">
        <v>0.36199999999999999</v>
      </c>
    </row>
    <row r="16" spans="1:226" x14ac:dyDescent="0.25">
      <c r="A16" s="18" t="s">
        <v>21</v>
      </c>
      <c r="B16" s="9" t="s">
        <v>22</v>
      </c>
      <c r="C16" s="14">
        <f>SUM(D16:G16)</f>
        <v>0.16353389727592499</v>
      </c>
      <c r="D16" s="30"/>
      <c r="E16" s="30"/>
      <c r="F16" s="30">
        <f>F15*F17/100</f>
        <v>0.156494102284125</v>
      </c>
      <c r="G16" s="37">
        <f>G15*G17/100-0.0015</f>
        <v>7.0397949918E-3</v>
      </c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</row>
    <row r="17" spans="1:226" x14ac:dyDescent="0.25">
      <c r="A17" s="11"/>
      <c r="B17" s="12" t="s">
        <v>23</v>
      </c>
      <c r="C17" s="19">
        <f>C16/C15*100</f>
        <v>2.3376178004634958</v>
      </c>
      <c r="D17" s="33"/>
      <c r="E17" s="33"/>
      <c r="F17" s="34">
        <v>2.3590593900000001</v>
      </c>
      <c r="G17" s="41">
        <v>2.3590593900000001</v>
      </c>
    </row>
    <row r="18" spans="1:226" ht="43.5" x14ac:dyDescent="0.25">
      <c r="A18" s="8" t="s">
        <v>24</v>
      </c>
      <c r="B18" s="9" t="s">
        <v>25</v>
      </c>
      <c r="C18" s="14">
        <f>SUM(D18:G18)</f>
        <v>8.9625058977158751</v>
      </c>
      <c r="D18" s="32"/>
      <c r="E18" s="32"/>
      <c r="F18" s="32">
        <f>F7-F16-F19</f>
        <v>5.3270058977158756</v>
      </c>
      <c r="G18" s="39">
        <v>3.6355</v>
      </c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</row>
    <row r="19" spans="1:226" ht="29.25" x14ac:dyDescent="0.25">
      <c r="A19" s="8" t="s">
        <v>26</v>
      </c>
      <c r="B19" s="9" t="s">
        <v>27</v>
      </c>
      <c r="C19" s="14">
        <f>SUM(D19:G19)</f>
        <v>1.6915</v>
      </c>
      <c r="D19" s="30"/>
      <c r="E19" s="30"/>
      <c r="F19" s="30">
        <v>1.15025</v>
      </c>
      <c r="G19" s="37">
        <v>0.54125000000000001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</row>
    <row r="20" spans="1:226" ht="75" x14ac:dyDescent="0.25">
      <c r="A20" s="17" t="s">
        <v>28</v>
      </c>
      <c r="B20" s="20" t="s">
        <v>29</v>
      </c>
      <c r="C20" s="14"/>
      <c r="D20" s="32"/>
      <c r="E20" s="32"/>
      <c r="F20" s="32"/>
      <c r="G20" s="39"/>
    </row>
    <row r="21" spans="1:226" x14ac:dyDescent="0.25">
      <c r="A21" s="8"/>
      <c r="B21" s="12" t="s">
        <v>30</v>
      </c>
      <c r="C21" s="35"/>
      <c r="D21" s="31"/>
      <c r="E21" s="31"/>
      <c r="F21" s="31"/>
      <c r="G21" s="38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</row>
    <row r="22" spans="1:226" ht="39" x14ac:dyDescent="0.25">
      <c r="A22" s="8"/>
      <c r="B22" s="21" t="s">
        <v>31</v>
      </c>
      <c r="C22" s="14"/>
      <c r="D22" s="32"/>
      <c r="E22" s="32"/>
      <c r="F22" s="32"/>
      <c r="G22" s="39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</row>
    <row r="23" spans="1:226" ht="45" x14ac:dyDescent="0.25">
      <c r="A23" s="17" t="s">
        <v>32</v>
      </c>
      <c r="B23" s="12" t="s">
        <v>33</v>
      </c>
      <c r="C23" s="14"/>
      <c r="D23" s="32"/>
      <c r="E23" s="32"/>
      <c r="F23" s="32"/>
      <c r="G23" s="39"/>
    </row>
    <row r="24" spans="1:226" x14ac:dyDescent="0.25">
      <c r="A24" s="11" t="s">
        <v>34</v>
      </c>
      <c r="B24" s="12" t="s">
        <v>35</v>
      </c>
      <c r="C24" s="13"/>
      <c r="D24" s="15"/>
      <c r="E24" s="15"/>
      <c r="F24" s="15"/>
      <c r="G24" s="16"/>
    </row>
    <row r="25" spans="1:226" ht="30.75" thickBot="1" x14ac:dyDescent="0.3">
      <c r="A25" s="22" t="s">
        <v>36</v>
      </c>
      <c r="B25" s="23" t="s">
        <v>37</v>
      </c>
      <c r="C25" s="24"/>
      <c r="D25" s="25"/>
      <c r="E25" s="25"/>
      <c r="F25" s="25"/>
      <c r="G25" s="26"/>
    </row>
    <row r="27" spans="1:226" x14ac:dyDescent="0.25">
      <c r="A27" s="49"/>
      <c r="B27" s="49"/>
      <c r="C27" s="49"/>
      <c r="D27" s="49"/>
      <c r="E27" s="49"/>
      <c r="F27" s="49"/>
      <c r="G27" s="49"/>
    </row>
    <row r="29" spans="1:226" ht="33.75" customHeight="1" x14ac:dyDescent="0.25">
      <c r="A29" s="1" t="s">
        <v>38</v>
      </c>
    </row>
    <row r="30" spans="1:226" x14ac:dyDescent="0.25">
      <c r="B30" s="1" t="s">
        <v>39</v>
      </c>
      <c r="C30" s="27">
        <f>C7-C16-C18-C19</f>
        <v>2.1020500819934895E-4</v>
      </c>
      <c r="D30" s="27">
        <f t="shared" ref="D30:G30" si="1">D7-D16-D18-D19</f>
        <v>0</v>
      </c>
      <c r="E30" s="27">
        <f t="shared" si="1"/>
        <v>0</v>
      </c>
      <c r="F30" s="27">
        <f t="shared" si="1"/>
        <v>0</v>
      </c>
      <c r="G30" s="27">
        <f t="shared" si="1"/>
        <v>2.1020500820001509E-4</v>
      </c>
    </row>
  </sheetData>
  <protectedRanges>
    <protectedRange sqref="D20:G20 D22:G25" name="Диапазон1"/>
    <protectedRange sqref="D18:G18 D12:F12 D10:G11 D13:G16" name="Диапазон1_2"/>
    <protectedRange sqref="G12" name="Диапазон2_2_1_2"/>
    <protectedRange sqref="G12" name="Диапазон1_2_1_2"/>
  </protectedRanges>
  <mergeCells count="4">
    <mergeCell ref="A4:A5"/>
    <mergeCell ref="B4:B5"/>
    <mergeCell ref="C4:G4"/>
    <mergeCell ref="A27:G27"/>
  </mergeCells>
  <dataValidations count="1">
    <dataValidation type="decimal" allowBlank="1" showInputMessage="1" showErrorMessage="1" sqref="D22:G25 D20:G20 D18:G18 D10:G16">
      <formula1>-9999999999</formula1>
      <formula2>9999999999</formula2>
    </dataValidation>
  </dataValidation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1.5</vt:lpstr>
      <vt:lpstr>'1.5'!Область_печати</vt:lpstr>
    </vt:vector>
  </TitlesOfParts>
  <Company>МКП "Калиниград-ГорТранс"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Трофимова Ольга Сергеевна</dc:creator>
  <cp:lastModifiedBy>Трофимова Ольга Сергеевна</cp:lastModifiedBy>
  <cp:lastPrinted>2022-02-28T07:07:37Z</cp:lastPrinted>
  <dcterms:created xsi:type="dcterms:W3CDTF">2022-02-28T07:04:44Z</dcterms:created>
  <dcterms:modified xsi:type="dcterms:W3CDTF">2022-02-28T07:12:26Z</dcterms:modified>
</cp:coreProperties>
</file>